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ual\Online Manuals\Product Information\Mercury2\"/>
    </mc:Choice>
  </mc:AlternateContent>
  <bookViews>
    <workbookView xWindow="0" yWindow="0" windowWidth="17085" windowHeight="11100"/>
  </bookViews>
  <sheets>
    <sheet name="Merc2 TC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47" i="1" l="1"/>
  <c r="C44" i="1" l="1"/>
  <c r="E44" i="1" s="1"/>
  <c r="C43" i="1"/>
  <c r="E43" i="1" s="1"/>
  <c r="E40" i="1"/>
  <c r="C39" i="1"/>
  <c r="E39" i="1" s="1"/>
  <c r="E28" i="1"/>
  <c r="C33" i="1"/>
  <c r="E33" i="1" s="1"/>
  <c r="C32" i="1"/>
  <c r="E32" i="1" s="1"/>
  <c r="C31" i="1"/>
  <c r="E31" i="1" s="1"/>
  <c r="C30" i="1"/>
  <c r="E30" i="1" s="1"/>
  <c r="C29" i="1"/>
  <c r="E29" i="1" s="1"/>
  <c r="C28" i="1"/>
  <c r="C27" i="1"/>
  <c r="E27" i="1" s="1"/>
  <c r="C26" i="1"/>
  <c r="E26" i="1" s="1"/>
  <c r="C25" i="1"/>
  <c r="E25" i="1" s="1"/>
  <c r="E22" i="1"/>
  <c r="C21" i="1"/>
  <c r="E21" i="1" s="1"/>
  <c r="E35" i="1" l="1"/>
  <c r="E8" i="1"/>
  <c r="E65" i="1" s="1"/>
  <c r="E7" i="1"/>
  <c r="E6" i="1"/>
  <c r="E63" i="1"/>
  <c r="E62" i="1"/>
  <c r="E61" i="1"/>
  <c r="E60" i="1"/>
  <c r="E59" i="1"/>
  <c r="E56" i="1"/>
  <c r="E55" i="1"/>
  <c r="E54" i="1"/>
  <c r="E53" i="1"/>
  <c r="E50" i="1"/>
  <c r="E15" i="1"/>
  <c r="E12" i="1"/>
  <c r="E66" i="1" l="1"/>
  <c r="E67" i="1" s="1"/>
  <c r="E69" i="1" s="1"/>
</calcChain>
</file>

<file path=xl/sharedStrings.xml><?xml version="1.0" encoding="utf-8"?>
<sst xmlns="http://schemas.openxmlformats.org/spreadsheetml/2006/main" count="104" uniqueCount="94">
  <si>
    <t>Advance</t>
  </si>
  <si>
    <t>Intermediate</t>
  </si>
  <si>
    <t>Standard</t>
  </si>
  <si>
    <t>M07-P5</t>
  </si>
  <si>
    <t>Relays</t>
  </si>
  <si>
    <t>Fuse Box</t>
  </si>
  <si>
    <t>Firmware Programmer</t>
  </si>
  <si>
    <t>Simmulater3</t>
  </si>
  <si>
    <t>Price</t>
  </si>
  <si>
    <t xml:space="preserve">Optional for changing or updating Firmware </t>
  </si>
  <si>
    <t>Optional for dealers to test Spitronics Devices</t>
  </si>
  <si>
    <t>Optional for dealers that wants to build their own harnesses</t>
  </si>
  <si>
    <t>6 Way + Pins</t>
  </si>
  <si>
    <t>4 Way + Pins</t>
  </si>
  <si>
    <t>8 Way + Pins</t>
  </si>
  <si>
    <t>10 Way + Pins</t>
  </si>
  <si>
    <t>12 Way + Pins</t>
  </si>
  <si>
    <t>Item</t>
  </si>
  <si>
    <t>International Total</t>
  </si>
  <si>
    <t>QTY</t>
  </si>
  <si>
    <t>Electronic Relay 45Amp</t>
  </si>
  <si>
    <t>Connectors and Pins</t>
  </si>
  <si>
    <t>Contains wiring on P1 connector only. Power wires fuses and relays are not included.</t>
  </si>
  <si>
    <t>Contains wiring on P2 connector only. Power wires fuses and relays are not included.</t>
  </si>
  <si>
    <t>Contains wiring on P3 connector only. Power wires fuses and relays are not included.</t>
  </si>
  <si>
    <t>Contains wiring on P4 connector only. Power wires fuses and relays are not included.</t>
  </si>
  <si>
    <t>Contains wiring on P5 connector only. Power wires fuses and relays are not included.</t>
  </si>
  <si>
    <t>MTSX02-2</t>
  </si>
  <si>
    <t>MTWX02-2</t>
  </si>
  <si>
    <t>Basic Functions</t>
  </si>
  <si>
    <t>T01-P1-V2</t>
  </si>
  <si>
    <t>T02-P1</t>
  </si>
  <si>
    <t>T07-P2</t>
  </si>
  <si>
    <t>T03-P3</t>
  </si>
  <si>
    <t>T09-P3</t>
  </si>
  <si>
    <t>T06-P3</t>
  </si>
  <si>
    <t>T04-P4</t>
  </si>
  <si>
    <t>T05-P4</t>
  </si>
  <si>
    <t>Diode Boards</t>
  </si>
  <si>
    <t xml:space="preserve">DB1 Positive </t>
  </si>
  <si>
    <t xml:space="preserve">DB2 Negative </t>
  </si>
  <si>
    <t xml:space="preserve">CON1 Parallel </t>
  </si>
  <si>
    <t xml:space="preserve">CON2 Serial </t>
  </si>
  <si>
    <t>Basic Functions + Speedometer Calibration</t>
  </si>
  <si>
    <t>Customer Details</t>
  </si>
  <si>
    <r>
      <t xml:space="preserve">Selection </t>
    </r>
    <r>
      <rPr>
        <b/>
        <u/>
        <sz val="11"/>
        <color rgb="FF0070C0"/>
        <rFont val="Arial"/>
        <family val="2"/>
      </rPr>
      <t>/ Info</t>
    </r>
  </si>
  <si>
    <t>Total</t>
  </si>
  <si>
    <r>
      <t xml:space="preserve">Description </t>
    </r>
    <r>
      <rPr>
        <b/>
        <u/>
        <sz val="11"/>
        <color rgb="FF0070C0"/>
        <rFont val="Arial"/>
        <family val="2"/>
      </rPr>
      <t>/ Drawing</t>
    </r>
  </si>
  <si>
    <t>Android software</t>
  </si>
  <si>
    <t>Tuning Cable</t>
  </si>
  <si>
    <t>(Required to connect with the Tuning Software)</t>
  </si>
  <si>
    <t>USB to UART Cable</t>
  </si>
  <si>
    <r>
      <rPr>
        <u/>
        <sz val="11"/>
        <rFont val="Arial"/>
        <family val="2"/>
      </rPr>
      <t xml:space="preserve">Required for loading Firmware - </t>
    </r>
    <r>
      <rPr>
        <u/>
        <sz val="11"/>
        <color theme="10"/>
        <rFont val="Arial"/>
        <family val="2"/>
      </rPr>
      <t>Software Drivers</t>
    </r>
  </si>
  <si>
    <t>Bluetooth Dongle</t>
  </si>
  <si>
    <t>Orbit Bluetooth Module</t>
  </si>
  <si>
    <t>Recommended Harnesses</t>
  </si>
  <si>
    <t>Drawings Manual      (Transmission connectors are not included)</t>
  </si>
  <si>
    <t>Older Harnesses</t>
  </si>
  <si>
    <t>((Transmission connectors are not included)</t>
  </si>
  <si>
    <t>Electronic Relay with wires</t>
  </si>
  <si>
    <t>USB Debug Adapter</t>
  </si>
  <si>
    <t>Controller</t>
  </si>
  <si>
    <t>Harness Mercury2 ECU</t>
  </si>
  <si>
    <t>Required to test Mercury2 ECU on the Simulator3</t>
  </si>
  <si>
    <t>Harness Mercury2 TCU</t>
  </si>
  <si>
    <t>Required to test Mercury2 TCU on the Simulator3</t>
  </si>
  <si>
    <t>Power Supply</t>
  </si>
  <si>
    <t>Required for 220V to 12V power to Simulater3</t>
  </si>
  <si>
    <t>Free</t>
  </si>
  <si>
    <t>Request on Enquiry due to Stock Type and availability</t>
  </si>
  <si>
    <t>Sub Total</t>
  </si>
  <si>
    <t>Discount</t>
  </si>
  <si>
    <t>Exchange rate R/$</t>
  </si>
  <si>
    <t>Price List 20 July 2022</t>
  </si>
  <si>
    <t>Shifter Converter D/A Board</t>
  </si>
  <si>
    <t>Android TCU Installation Manual</t>
  </si>
  <si>
    <t>Mercury2 TCU Quotation Form</t>
  </si>
  <si>
    <t>Mercury2 TCU Hardware Class</t>
  </si>
  <si>
    <t>Prices Subject to change without notice. Please ensure you have the latest Price List Date</t>
  </si>
  <si>
    <t>OR01 Harness</t>
  </si>
  <si>
    <t>Connects Orbit with ECU Comms Port (Included with Orbit purchase)</t>
  </si>
  <si>
    <t>Hyperspace TCU Ver 3.6 Tuning Sofware Download</t>
  </si>
  <si>
    <t>Advance Features - Speedometer Calibration, 2nd Pull off, Drive-Overdrive select etc.</t>
  </si>
  <si>
    <t>Stand Alone Application. Contains wiring relays &amp; fuses. No Transmission connectors</t>
  </si>
  <si>
    <t>Use with ECU Application. Contains wiring relays &amp; fuses. No Transmission connectors</t>
  </si>
  <si>
    <t>Required for PWM Solenoids driven by a Positive Signal with Common Earth</t>
  </si>
  <si>
    <t>Required for PWM Solenoids driven by a Negative Signal with Common Positive</t>
  </si>
  <si>
    <t>Required to convert Parallel Switches from Shifter Range switch to Analogue signal</t>
  </si>
  <si>
    <t>Required to convert Serial Switches from Shifter Range switch to Analogue signal</t>
  </si>
  <si>
    <t>Hyperspace TCU Ver 3.6</t>
  </si>
  <si>
    <t>Android TCU Software Ver 3.6</t>
  </si>
  <si>
    <t>Optional Mobile Software (Activation Required for each Device)</t>
  </si>
  <si>
    <t>Optional Solid State Relay for Power, Fuel Pump Control and Dual Injectors</t>
  </si>
  <si>
    <t>Cannot load Firmware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</si>
</sst>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&quot;#,##0.00;[Red]\-&quot;R&quot;#,##0.00"/>
    <numFmt numFmtId="164" formatCode="&quot;R&quot;#,##0.00"/>
    <numFmt numFmtId="165" formatCode="&quot;R&quot;#,##0.0000"/>
    <numFmt numFmtId="166" formatCode="[$USD]\ #,##0.00"/>
  </numFmts>
  <fonts count="17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rgb="FF0070C0"/>
      <name val="Arial"/>
      <family val="2"/>
    </font>
    <font>
      <b/>
      <i/>
      <sz val="11"/>
      <color rgb="FFFF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1"/>
      <color rgb="FF00B050"/>
      <name val="Arial"/>
      <family val="2"/>
    </font>
    <font>
      <b/>
      <i/>
      <u/>
      <sz val="11"/>
      <color rgb="FFFF0000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u/>
      <sz val="11"/>
      <color theme="1"/>
      <name val="Arial"/>
      <family val="2"/>
    </font>
    <font>
      <sz val="11"/>
      <color rgb="FF00B050"/>
      <name val="Arial"/>
      <family val="2"/>
    </font>
    <font>
      <b/>
      <u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7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1" applyFont="1" applyBorder="1"/>
    <xf numFmtId="0" fontId="6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8" fillId="0" borderId="1" xfId="0" applyNumberFormat="1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1" applyFont="1" applyBorder="1"/>
    <xf numFmtId="0" fontId="2" fillId="0" borderId="0" xfId="0" applyFont="1" applyAlignment="1">
      <alignment horizontal="right"/>
    </xf>
    <xf numFmtId="0" fontId="12" fillId="0" borderId="1" xfId="0" applyFont="1" applyBorder="1"/>
    <xf numFmtId="8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0" fontId="3" fillId="0" borderId="0" xfId="0" applyNumberFormat="1" applyFont="1"/>
    <xf numFmtId="164" fontId="6" fillId="0" borderId="0" xfId="0" applyNumberFormat="1" applyFont="1"/>
    <xf numFmtId="165" fontId="15" fillId="0" borderId="0" xfId="0" applyNumberFormat="1" applyFont="1"/>
    <xf numFmtId="166" fontId="6" fillId="0" borderId="0" xfId="0" applyNumberFormat="1" applyFont="1"/>
    <xf numFmtId="0" fontId="9" fillId="0" borderId="0" xfId="0" applyFont="1"/>
    <xf numFmtId="0" fontId="16" fillId="0" borderId="0" xfId="0" applyFont="1"/>
    <xf numFmtId="164" fontId="9" fillId="0" borderId="0" xfId="0" applyNumberFormat="1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3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upport.spitronics.com/download-files/Manuals/Online_Manuals/TCU/Associated%20Parts/DB2%20Negative%20Diode%20Board.pdf" TargetMode="External"/><Relationship Id="rId18" Type="http://schemas.openxmlformats.org/officeDocument/2006/relationships/hyperlink" Target="https://support.spitronics.com/download-files/Manuals/Online_Manuals/TCU/Mercury2/Harnesses/MTWX02-2%20Harness.pdf" TargetMode="External"/><Relationship Id="rId26" Type="http://schemas.openxmlformats.org/officeDocument/2006/relationships/hyperlink" Target="https://support.spitronics.com/download-files/Manuals/Online_Manuals/TCU/Mercury2/Harnesses/T05-P4%20Harness.pdf" TargetMode="External"/><Relationship Id="rId39" Type="http://schemas.openxmlformats.org/officeDocument/2006/relationships/hyperlink" Target="https://support.spitronics.com/download-files/Manuals/Online_Manuals/Product%20Information/COMMS%20Cables/OR01%20-%20Single%20Device.pdf" TargetMode="External"/><Relationship Id="rId21" Type="http://schemas.openxmlformats.org/officeDocument/2006/relationships/hyperlink" Target="https://support.spitronics.com/download-files/Manuals/Online_Manuals/TCU/Mercury2/Harnesses/T07-P2%20Harness.pdf" TargetMode="External"/><Relationship Id="rId34" Type="http://schemas.openxmlformats.org/officeDocument/2006/relationships/hyperlink" Target="https://support.spitronics.com/download-files/Manuals/Online_Manuals/TCU/Mercury2/Harnesses/Overview/T04%20P4%20Harness%20Overview.pdf" TargetMode="External"/><Relationship Id="rId42" Type="http://schemas.openxmlformats.org/officeDocument/2006/relationships/hyperlink" Target="https://support.spitronics.com/hidden-files/Hyperspace_TCU_V3.6.zip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2" Type="http://schemas.openxmlformats.org/officeDocument/2006/relationships/hyperlink" Target="https://support.spitronics.com/download-files/USB%20Drivers/Spitronics_USB_Drivers.zip" TargetMode="External"/><Relationship Id="rId16" Type="http://schemas.openxmlformats.org/officeDocument/2006/relationships/hyperlink" Target="https://support.spitronics.com/download-files/Manuals/Online_Manuals/TCU/Android%20Settings/Android%20Installation.pdf" TargetMode="External"/><Relationship Id="rId29" Type="http://schemas.openxmlformats.org/officeDocument/2006/relationships/hyperlink" Target="https://support.spitronics.com/download-files/Manuals/Online_Manuals/TCU/Mercury2/Harnesses/Overview/MTSX02%202%20Harness%20Overview.pdf" TargetMode="External"/><Relationship Id="rId1" Type="http://schemas.openxmlformats.org/officeDocument/2006/relationships/hyperlink" Target="https://support.spitronics.com/download-files/Manuals/Online_Manuals/Product%20Information/COMMS%20Cables/USB%20Communication%20Cable.pdf" TargetMode="External"/><Relationship Id="rId6" Type="http://schemas.openxmlformats.org/officeDocument/2006/relationships/hyperlink" Target="https://support.spitronics.com/download-files/Manuals/Online_Manuals/Product%20Information/Simulator/Simulator3%20-%20Mercury2%20-%20TCU.pdf" TargetMode="External"/><Relationship Id="rId11" Type="http://schemas.openxmlformats.org/officeDocument/2006/relationships/hyperlink" Target="https://support.spitronics.com/download-files/Manuals/Online_Manuals/Product%20Information/Mercury2/Hardware%20Firmware%20Classes/Mercury2%20TCU%20Advance%20Class.pdf" TargetMode="External"/><Relationship Id="rId24" Type="http://schemas.openxmlformats.org/officeDocument/2006/relationships/hyperlink" Target="https://support.spitronics.com/download-files/Manuals/Online_Manuals/TCU/Mercury2/Harnesses/T09-P3%20Harness.pdf" TargetMode="External"/><Relationship Id="rId32" Type="http://schemas.openxmlformats.org/officeDocument/2006/relationships/hyperlink" Target="https://support.spitronics.com/download-files/Manuals/Online_Manuals/TCU/Mercury2/Harnesses/Overview/T02%20P1%20Harness%20Overview.pdf" TargetMode="External"/><Relationship Id="rId37" Type="http://schemas.openxmlformats.org/officeDocument/2006/relationships/hyperlink" Target="https://support.spitronics.com/download-files/Manuals/Online_Manuals/TCU/Mercury2/Harnesses/Overview/T06%20P3%20Harness%20Overview.pdf" TargetMode="External"/><Relationship Id="rId40" Type="http://schemas.openxmlformats.org/officeDocument/2006/relationships/hyperlink" Target="https://support.spitronics.com/download-files/Manuals/Online_Manuals/TCU/Hyperspace%20Ver%203.6/Hyperspace%20Software%20Settings/Hyperspace%20TCU%20Ver%203.6%20Settings.pdf" TargetMode="External"/><Relationship Id="rId45" Type="http://schemas.openxmlformats.org/officeDocument/2006/relationships/hyperlink" Target="https://support.spitronics.com/download-files/Manuals/Online_Manuals/Product%20Information/COMMS%20Cables/Blutooth%20Module.pdf" TargetMode="External"/><Relationship Id="rId5" Type="http://schemas.openxmlformats.org/officeDocument/2006/relationships/hyperlink" Target="https://support.spitronics.com/download-files/Manuals/Online_Manuals/Product%20Information/Simulator/Simulator3%20-%20Mercury2%20-%20ECU.pdf" TargetMode="External"/><Relationship Id="rId15" Type="http://schemas.openxmlformats.org/officeDocument/2006/relationships/hyperlink" Target="https://support.spitronics.com/download-files/Manuals/Online_Manuals/TCU/Associated%20Parts/CON2%20Serial%20DtoA%20Converter%20Wiring.pdf" TargetMode="External"/><Relationship Id="rId23" Type="http://schemas.openxmlformats.org/officeDocument/2006/relationships/hyperlink" Target="https://support.spitronics.com/download-files/Manuals/Online_Manuals/TCU/Mercury2/Harnesses/T03-P3%20Harness%20.pdf" TargetMode="External"/><Relationship Id="rId28" Type="http://schemas.openxmlformats.org/officeDocument/2006/relationships/hyperlink" Target="https://support.spitronics.com/download-files/Manuals/Online_Manuals/TCU/Mercury2/Harnesses/Overview/M07%20P5%20Harness%20Overview.pdf" TargetMode="External"/><Relationship Id="rId36" Type="http://schemas.openxmlformats.org/officeDocument/2006/relationships/hyperlink" Target="https://support.spitronics.com/download-files/Manuals/Online_Manuals/TCU/Mercury2/Harnesses/Overview/T07%20P2%20Harness%20Overview.pdf" TargetMode="External"/><Relationship Id="rId10" Type="http://schemas.openxmlformats.org/officeDocument/2006/relationships/hyperlink" Target="https://support.spitronics.com/download-files/Manuals/Online_Manuals/Product%20Information/Mercury2/Hardware%20Firmware%20Classes/Mercury2%20TCU%20Intermediate%20Class.pdf" TargetMode="External"/><Relationship Id="rId19" Type="http://schemas.openxmlformats.org/officeDocument/2006/relationships/hyperlink" Target="https://support.spitronics.com/download-files/Manuals/Online_Manuals/TCU/Mercury2/Harnesses/T01-P1%20V2%20Harness.pdf" TargetMode="External"/><Relationship Id="rId31" Type="http://schemas.openxmlformats.org/officeDocument/2006/relationships/hyperlink" Target="https://support.spitronics.com/download-files/Manuals/Online_Manuals/TCU/Mercury2/Harnesses/Overview/T01%20P1%20V2%20Harness%20Overview.pdf" TargetMode="External"/><Relationship Id="rId44" Type="http://schemas.openxmlformats.org/officeDocument/2006/relationships/hyperlink" Target="https://support.spitronics.com/download-files/Manuals/Online_Manuals/ECU/Relays/Mercury%20Electronic%20Relay.pdf" TargetMode="External"/><Relationship Id="rId4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9" Type="http://schemas.openxmlformats.org/officeDocument/2006/relationships/hyperlink" Target="https://support.spitronics.com/download-files/Manuals/Online_Manuals/Product%20Information/Mercury2/Hardware%20Firmware%20Classes/Mercury2%20TCU%20Standard%20Class.pdf" TargetMode="External"/><Relationship Id="rId14" Type="http://schemas.openxmlformats.org/officeDocument/2006/relationships/hyperlink" Target="https://support.spitronics.com/download-files/Manuals/Online_Manuals/TCU/Associated%20Parts/CON1%20Parralel%20DtoA%20Converter%20Wiring.pdf" TargetMode="External"/><Relationship Id="rId22" Type="http://schemas.openxmlformats.org/officeDocument/2006/relationships/hyperlink" Target="https://support.spitronics.com/download-files/Manuals/Online_Manuals/TCU/Mercury2/Harnesses/T03-P3%20Harness%20.pdf" TargetMode="External"/><Relationship Id="rId27" Type="http://schemas.openxmlformats.org/officeDocument/2006/relationships/hyperlink" Target="https://support.spitronics.com/download-files/Manuals/Online_Manuals/TCU/Mercury2/Harnesses/M07-P5%20Harness.pdf" TargetMode="External"/><Relationship Id="rId30" Type="http://schemas.openxmlformats.org/officeDocument/2006/relationships/hyperlink" Target="https://support.spitronics.com/download-files/Manuals/Online_Manuals/TCU/Mercury2/Harnesses/Overview/MTWX02%202%20Harness%20Overview.pdf" TargetMode="External"/><Relationship Id="rId35" Type="http://schemas.openxmlformats.org/officeDocument/2006/relationships/hyperlink" Target="https://support.spitronics.com/download-files/Manuals/Online_Manuals/TCU/Mercury2/Harnesses/Overview/T05%20P4%20Harness%20Overview.pdf" TargetMode="External"/><Relationship Id="rId43" Type="http://schemas.openxmlformats.org/officeDocument/2006/relationships/hyperlink" Target="https://support.spitronics.com/hidden-files/Android_TCU_V3.6.apk" TargetMode="External"/><Relationship Id="rId8" Type="http://schemas.openxmlformats.org/officeDocument/2006/relationships/hyperlink" Target="https://support.spitronics.com/download-files/Manuals/Online_Manuals/ECU/Relays/Bosch%20Relay.pdf" TargetMode="External"/><Relationship Id="rId3" Type="http://schemas.openxmlformats.org/officeDocument/2006/relationships/hyperlink" Target="https://support.spitronics.com/download-files/Manuals/Online_Manuals/Product%20Information/Firmware%20Information/Firmware%20Programmer.pdf" TargetMode="External"/><Relationship Id="rId12" Type="http://schemas.openxmlformats.org/officeDocument/2006/relationships/hyperlink" Target="https://support.spitronics.com/download-files/Manuals/Online_Manuals/TCU/Associated%20Parts/DB1%20Positive%20Diode%20Board.pdf" TargetMode="External"/><Relationship Id="rId17" Type="http://schemas.openxmlformats.org/officeDocument/2006/relationships/hyperlink" Target="https://support.spitronics.com/download-files/Manuals/Online_Manuals/TCU/Mercury2/Harnesses/MTSX02-2%20Harness.pdf" TargetMode="External"/><Relationship Id="rId25" Type="http://schemas.openxmlformats.org/officeDocument/2006/relationships/hyperlink" Target="https://support.spitronics.com/download-files/Manuals/Online_Manuals/TCU/Mercury2/Harnesses/T04-P4%20Harness.pdf" TargetMode="External"/><Relationship Id="rId33" Type="http://schemas.openxmlformats.org/officeDocument/2006/relationships/hyperlink" Target="https://support.spitronics.com/download-files/Manuals/Online_Manuals/TCU/Mercury2/Harnesses/Overview/T03%20P3%20Harness%20Overview.pdf" TargetMode="External"/><Relationship Id="rId38" Type="http://schemas.openxmlformats.org/officeDocument/2006/relationships/hyperlink" Target="https://support.spitronics.com/download-files/Manuals/Online_Manuals/TCU/Mercury2/Harnesses/Overview/T09%20P3%20Harness%20Overview.pdf" TargetMode="External"/><Relationship Id="rId46" Type="http://schemas.openxmlformats.org/officeDocument/2006/relationships/hyperlink" Target="https://support.spitronics.com/download-files/Manuals/Online_Manuals/Product%20Information/COMMS%20Cables/Orbit%20Manual.pdf" TargetMode="External"/><Relationship Id="rId20" Type="http://schemas.openxmlformats.org/officeDocument/2006/relationships/hyperlink" Target="https://support.spitronics.com/download-files/Manuals/Online_Manuals/TCU/Mercury2/Harnesses/T02-P1%20Harness.pdf" TargetMode="External"/><Relationship Id="rId41" Type="http://schemas.openxmlformats.org/officeDocument/2006/relationships/hyperlink" Target="https://support.spitronics.com/download-files/Manuals/Online_Manuals/TCU/Android%20Settings/Hyperspace%20TCU%20Android%20Ver%203.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zoomScaleNormal="100" workbookViewId="0">
      <selection activeCell="H17" sqref="H17"/>
    </sheetView>
  </sheetViews>
  <sheetFormatPr defaultRowHeight="14.25" x14ac:dyDescent="0.2"/>
  <cols>
    <col min="1" max="1" width="3.88671875" style="5" customWidth="1"/>
    <col min="2" max="2" width="22.6640625" style="5" customWidth="1"/>
    <col min="3" max="3" width="8.6640625" style="5" customWidth="1"/>
    <col min="4" max="4" width="4.33203125" style="27" bestFit="1" customWidth="1"/>
    <col min="5" max="5" width="9.6640625" style="5" bestFit="1" customWidth="1"/>
    <col min="6" max="6" width="64.109375" style="5" customWidth="1"/>
    <col min="7" max="16384" width="8.88671875" style="5"/>
  </cols>
  <sheetData>
    <row r="1" spans="1:6" s="1" customFormat="1" ht="15" x14ac:dyDescent="0.25">
      <c r="A1" s="1" t="s">
        <v>76</v>
      </c>
      <c r="C1" s="2" t="s">
        <v>44</v>
      </c>
      <c r="D1" s="3"/>
      <c r="E1" s="4"/>
    </row>
    <row r="2" spans="1:6" s="33" customFormat="1" ht="15" x14ac:dyDescent="0.25">
      <c r="A2" s="32" t="s">
        <v>73</v>
      </c>
      <c r="C2" s="34" t="s">
        <v>78</v>
      </c>
      <c r="D2" s="35"/>
      <c r="E2" s="36"/>
    </row>
    <row r="3" spans="1:6" s="1" customFormat="1" ht="15" x14ac:dyDescent="0.25">
      <c r="A3" s="6" t="s">
        <v>17</v>
      </c>
      <c r="B3" s="6" t="s">
        <v>45</v>
      </c>
      <c r="C3" s="7" t="s">
        <v>8</v>
      </c>
      <c r="D3" s="8" t="s">
        <v>19</v>
      </c>
      <c r="E3" s="7" t="s">
        <v>46</v>
      </c>
      <c r="F3" s="6" t="s">
        <v>47</v>
      </c>
    </row>
    <row r="4" spans="1:6" s="1" customFormat="1" ht="15" x14ac:dyDescent="0.25">
      <c r="A4" s="6"/>
      <c r="B4" s="6"/>
      <c r="C4" s="7"/>
      <c r="D4" s="8"/>
      <c r="E4" s="7"/>
      <c r="F4" s="6"/>
    </row>
    <row r="5" spans="1:6" s="14" customFormat="1" ht="15" x14ac:dyDescent="0.25">
      <c r="A5" s="9" t="s">
        <v>77</v>
      </c>
      <c r="B5" s="10"/>
      <c r="C5" s="11"/>
      <c r="D5" s="12"/>
      <c r="E5" s="10"/>
      <c r="F5" s="13"/>
    </row>
    <row r="6" spans="1:6" x14ac:dyDescent="0.2">
      <c r="A6" s="15"/>
      <c r="B6" s="13" t="s">
        <v>2</v>
      </c>
      <c r="C6" s="16">
        <v>2229.7306610459095</v>
      </c>
      <c r="D6" s="17"/>
      <c r="E6" s="18">
        <f>C6*D6</f>
        <v>0</v>
      </c>
      <c r="F6" s="15" t="s">
        <v>29</v>
      </c>
    </row>
    <row r="7" spans="1:6" x14ac:dyDescent="0.2">
      <c r="A7" s="15"/>
      <c r="B7" s="13" t="s">
        <v>1</v>
      </c>
      <c r="C7" s="16">
        <v>2710.2798061131302</v>
      </c>
      <c r="D7" s="17"/>
      <c r="E7" s="18">
        <f>C7*D7</f>
        <v>0</v>
      </c>
      <c r="F7" s="15" t="s">
        <v>43</v>
      </c>
    </row>
    <row r="8" spans="1:6" x14ac:dyDescent="0.2">
      <c r="A8" s="15"/>
      <c r="B8" s="13" t="s">
        <v>0</v>
      </c>
      <c r="C8" s="16">
        <v>3397.6861678559294</v>
      </c>
      <c r="D8" s="17">
        <v>1</v>
      </c>
      <c r="E8" s="18">
        <f>C8*D8</f>
        <v>3397.6861678559294</v>
      </c>
      <c r="F8" s="15" t="s">
        <v>82</v>
      </c>
    </row>
    <row r="9" spans="1:6" x14ac:dyDescent="0.2">
      <c r="A9" s="15"/>
      <c r="B9" s="13" t="s">
        <v>89</v>
      </c>
      <c r="C9" s="25" t="s">
        <v>68</v>
      </c>
      <c r="D9" s="17">
        <v>1</v>
      </c>
      <c r="E9" s="18"/>
      <c r="F9" s="13" t="s">
        <v>81</v>
      </c>
    </row>
    <row r="10" spans="1:6" x14ac:dyDescent="0.2">
      <c r="A10" s="15"/>
      <c r="B10" s="15"/>
      <c r="C10" s="15"/>
      <c r="D10" s="17"/>
      <c r="E10" s="15"/>
      <c r="F10" s="15"/>
    </row>
    <row r="11" spans="1:6" x14ac:dyDescent="0.2">
      <c r="A11" s="9" t="s">
        <v>48</v>
      </c>
      <c r="B11" s="15"/>
      <c r="C11" s="16"/>
      <c r="D11" s="17"/>
      <c r="E11" s="16"/>
      <c r="F11" s="13" t="s">
        <v>75</v>
      </c>
    </row>
    <row r="12" spans="1:6" x14ac:dyDescent="0.2">
      <c r="A12" s="9"/>
      <c r="B12" s="13" t="s">
        <v>90</v>
      </c>
      <c r="C12" s="16">
        <v>395</v>
      </c>
      <c r="D12" s="17"/>
      <c r="E12" s="18">
        <f>C12*D12</f>
        <v>0</v>
      </c>
      <c r="F12" s="13" t="s">
        <v>91</v>
      </c>
    </row>
    <row r="13" spans="1:6" x14ac:dyDescent="0.2">
      <c r="A13" s="19"/>
      <c r="B13" s="13"/>
      <c r="C13" s="16"/>
      <c r="D13" s="17"/>
      <c r="E13" s="18"/>
      <c r="F13" s="15"/>
    </row>
    <row r="14" spans="1:6" x14ac:dyDescent="0.2">
      <c r="A14" s="9" t="s">
        <v>49</v>
      </c>
      <c r="B14" s="15"/>
      <c r="C14" s="16"/>
      <c r="D14" s="17"/>
      <c r="E14" s="16"/>
      <c r="F14" s="23" t="s">
        <v>50</v>
      </c>
    </row>
    <row r="15" spans="1:6" x14ac:dyDescent="0.2">
      <c r="A15" s="9"/>
      <c r="B15" s="13" t="s">
        <v>51</v>
      </c>
      <c r="C15" s="16">
        <v>350</v>
      </c>
      <c r="D15" s="17">
        <v>1</v>
      </c>
      <c r="E15" s="18">
        <f>C15*D15</f>
        <v>350</v>
      </c>
      <c r="F15" s="13" t="s">
        <v>52</v>
      </c>
    </row>
    <row r="16" spans="1:6" x14ac:dyDescent="0.2">
      <c r="A16" s="9"/>
      <c r="B16" s="13" t="s">
        <v>53</v>
      </c>
      <c r="C16" s="16">
        <v>542.19050000000004</v>
      </c>
      <c r="D16" s="17"/>
      <c r="E16" s="18">
        <f>C16*D16</f>
        <v>0</v>
      </c>
      <c r="F16" s="15" t="s">
        <v>93</v>
      </c>
    </row>
    <row r="17" spans="1:6" x14ac:dyDescent="0.2">
      <c r="A17" s="15"/>
      <c r="B17" s="13" t="s">
        <v>54</v>
      </c>
      <c r="C17" s="16">
        <v>542.19050000000004</v>
      </c>
      <c r="D17" s="17"/>
      <c r="E17" s="18">
        <f>C17*D17</f>
        <v>0</v>
      </c>
      <c r="F17" s="15" t="s">
        <v>93</v>
      </c>
    </row>
    <row r="18" spans="1:6" x14ac:dyDescent="0.2">
      <c r="A18" s="15"/>
      <c r="B18" s="37" t="s">
        <v>79</v>
      </c>
      <c r="C18" s="16"/>
      <c r="D18" s="17"/>
      <c r="E18" s="18"/>
      <c r="F18" s="13" t="s">
        <v>80</v>
      </c>
    </row>
    <row r="19" spans="1:6" x14ac:dyDescent="0.2">
      <c r="A19" s="15"/>
      <c r="B19" s="15"/>
      <c r="C19" s="15"/>
      <c r="D19" s="17"/>
      <c r="E19" s="15"/>
      <c r="F19" s="15"/>
    </row>
    <row r="20" spans="1:6" x14ac:dyDescent="0.2">
      <c r="A20" s="9" t="s">
        <v>55</v>
      </c>
      <c r="B20" s="15"/>
      <c r="C20" s="16"/>
      <c r="D20" s="17"/>
      <c r="E20" s="16"/>
      <c r="F20" s="15" t="s">
        <v>56</v>
      </c>
    </row>
    <row r="21" spans="1:6" x14ac:dyDescent="0.2">
      <c r="A21" s="15"/>
      <c r="B21" s="13" t="s">
        <v>27</v>
      </c>
      <c r="C21" s="16">
        <f>1195.37*1.15</f>
        <v>1374.6754999999998</v>
      </c>
      <c r="D21" s="17"/>
      <c r="E21" s="18">
        <f t="shared" ref="E21:E22" si="0">C21*D21</f>
        <v>0</v>
      </c>
      <c r="F21" s="13" t="s">
        <v>83</v>
      </c>
    </row>
    <row r="22" spans="1:6" x14ac:dyDescent="0.2">
      <c r="A22" s="15"/>
      <c r="B22" s="13" t="s">
        <v>28</v>
      </c>
      <c r="C22" s="16">
        <v>1374.68</v>
      </c>
      <c r="D22" s="17">
        <v>1</v>
      </c>
      <c r="E22" s="18">
        <f t="shared" si="0"/>
        <v>1374.68</v>
      </c>
      <c r="F22" s="13" t="s">
        <v>84</v>
      </c>
    </row>
    <row r="23" spans="1:6" x14ac:dyDescent="0.2">
      <c r="A23" s="15"/>
      <c r="B23" s="15"/>
      <c r="C23" s="15"/>
      <c r="D23" s="17"/>
      <c r="E23" s="15"/>
      <c r="F23" s="15"/>
    </row>
    <row r="24" spans="1:6" x14ac:dyDescent="0.2">
      <c r="A24" s="20" t="s">
        <v>57</v>
      </c>
      <c r="B24" s="15"/>
      <c r="C24" s="16"/>
      <c r="D24" s="17"/>
      <c r="E24" s="16"/>
      <c r="F24" s="23" t="s">
        <v>58</v>
      </c>
    </row>
    <row r="25" spans="1:6" x14ac:dyDescent="0.2">
      <c r="A25" s="15"/>
      <c r="B25" s="13" t="s">
        <v>30</v>
      </c>
      <c r="C25" s="16">
        <f>146.34*1.15</f>
        <v>168.291</v>
      </c>
      <c r="D25" s="17"/>
      <c r="E25" s="18">
        <f t="shared" ref="E25:E33" si="1">C25*D25</f>
        <v>0</v>
      </c>
      <c r="F25" s="13" t="s">
        <v>22</v>
      </c>
    </row>
    <row r="26" spans="1:6" x14ac:dyDescent="0.2">
      <c r="A26" s="15"/>
      <c r="B26" s="13" t="s">
        <v>31</v>
      </c>
      <c r="C26" s="16">
        <f>257.78*1.15</f>
        <v>296.44699999999995</v>
      </c>
      <c r="D26" s="17"/>
      <c r="E26" s="18">
        <f t="shared" si="1"/>
        <v>0</v>
      </c>
      <c r="F26" s="13" t="s">
        <v>22</v>
      </c>
    </row>
    <row r="27" spans="1:6" x14ac:dyDescent="0.2">
      <c r="A27" s="15"/>
      <c r="B27" s="13" t="s">
        <v>32</v>
      </c>
      <c r="C27" s="16">
        <f>82.85*1.15</f>
        <v>95.277499999999989</v>
      </c>
      <c r="D27" s="17"/>
      <c r="E27" s="18">
        <f t="shared" si="1"/>
        <v>0</v>
      </c>
      <c r="F27" s="13" t="s">
        <v>23</v>
      </c>
    </row>
    <row r="28" spans="1:6" x14ac:dyDescent="0.2">
      <c r="A28" s="15"/>
      <c r="B28" s="13" t="s">
        <v>33</v>
      </c>
      <c r="C28" s="16">
        <f>164.84*1.15</f>
        <v>189.566</v>
      </c>
      <c r="D28" s="17"/>
      <c r="E28" s="18">
        <f t="shared" si="1"/>
        <v>0</v>
      </c>
      <c r="F28" s="13" t="s">
        <v>24</v>
      </c>
    </row>
    <row r="29" spans="1:6" x14ac:dyDescent="0.2">
      <c r="A29" s="15"/>
      <c r="B29" s="13" t="s">
        <v>35</v>
      </c>
      <c r="C29" s="16">
        <f>206.66*1.15</f>
        <v>237.65899999999999</v>
      </c>
      <c r="D29" s="17"/>
      <c r="E29" s="18">
        <f t="shared" si="1"/>
        <v>0</v>
      </c>
      <c r="F29" s="13" t="s">
        <v>24</v>
      </c>
    </row>
    <row r="30" spans="1:6" x14ac:dyDescent="0.2">
      <c r="A30" s="15"/>
      <c r="B30" s="13" t="s">
        <v>34</v>
      </c>
      <c r="C30" s="16">
        <f>209.64*1.15</f>
        <v>241.08599999999996</v>
      </c>
      <c r="D30" s="17"/>
      <c r="E30" s="18">
        <f t="shared" si="1"/>
        <v>0</v>
      </c>
      <c r="F30" s="13" t="s">
        <v>24</v>
      </c>
    </row>
    <row r="31" spans="1:6" x14ac:dyDescent="0.2">
      <c r="A31" s="15"/>
      <c r="B31" s="13" t="s">
        <v>36</v>
      </c>
      <c r="C31" s="16">
        <f>75.11*1.15</f>
        <v>86.376499999999993</v>
      </c>
      <c r="D31" s="17"/>
      <c r="E31" s="18">
        <f t="shared" si="1"/>
        <v>0</v>
      </c>
      <c r="F31" s="13" t="s">
        <v>25</v>
      </c>
    </row>
    <row r="32" spans="1:6" x14ac:dyDescent="0.2">
      <c r="A32" s="15"/>
      <c r="B32" s="13" t="s">
        <v>37</v>
      </c>
      <c r="C32" s="16">
        <f>200.15*1.15</f>
        <v>230.17249999999999</v>
      </c>
      <c r="D32" s="17"/>
      <c r="E32" s="18">
        <f t="shared" si="1"/>
        <v>0</v>
      </c>
      <c r="F32" s="13" t="s">
        <v>25</v>
      </c>
    </row>
    <row r="33" spans="1:6" x14ac:dyDescent="0.2">
      <c r="A33" s="15"/>
      <c r="B33" s="13" t="s">
        <v>3</v>
      </c>
      <c r="C33" s="16">
        <f>79.53*1.15</f>
        <v>91.459499999999991</v>
      </c>
      <c r="D33" s="17"/>
      <c r="E33" s="18">
        <f t="shared" si="1"/>
        <v>0</v>
      </c>
      <c r="F33" s="13" t="s">
        <v>26</v>
      </c>
    </row>
    <row r="34" spans="1:6" x14ac:dyDescent="0.2">
      <c r="A34" s="15"/>
      <c r="B34" s="13"/>
      <c r="C34" s="15"/>
      <c r="D34" s="17"/>
      <c r="E34" s="15"/>
      <c r="F34" s="15"/>
    </row>
    <row r="35" spans="1:6" x14ac:dyDescent="0.2">
      <c r="A35" s="15"/>
      <c r="B35" s="13" t="s">
        <v>4</v>
      </c>
      <c r="C35" s="16">
        <v>54</v>
      </c>
      <c r="D35" s="17"/>
      <c r="E35" s="18">
        <f>C35*D35</f>
        <v>0</v>
      </c>
      <c r="F35" s="15"/>
    </row>
    <row r="36" spans="1:6" x14ac:dyDescent="0.2">
      <c r="A36" s="15"/>
      <c r="B36" s="15" t="s">
        <v>5</v>
      </c>
      <c r="C36" s="15"/>
      <c r="D36" s="17"/>
      <c r="E36" s="15"/>
      <c r="F36" s="15" t="s">
        <v>69</v>
      </c>
    </row>
    <row r="37" spans="1:6" x14ac:dyDescent="0.2">
      <c r="A37" s="15"/>
      <c r="B37" s="15"/>
      <c r="C37" s="15"/>
      <c r="D37" s="17"/>
      <c r="E37" s="15"/>
      <c r="F37" s="15"/>
    </row>
    <row r="38" spans="1:6" x14ac:dyDescent="0.2">
      <c r="A38" s="9" t="s">
        <v>38</v>
      </c>
      <c r="B38" s="15"/>
      <c r="C38" s="15"/>
      <c r="D38" s="17"/>
      <c r="E38" s="15"/>
      <c r="F38" s="15"/>
    </row>
    <row r="39" spans="1:6" x14ac:dyDescent="0.2">
      <c r="A39" s="15"/>
      <c r="B39" s="13" t="s">
        <v>39</v>
      </c>
      <c r="C39" s="16">
        <f>32.95*1.15</f>
        <v>37.892499999999998</v>
      </c>
      <c r="D39" s="17">
        <v>2</v>
      </c>
      <c r="E39" s="18">
        <f t="shared" ref="E39:E40" si="2">C39*D39</f>
        <v>75.784999999999997</v>
      </c>
      <c r="F39" s="15" t="s">
        <v>85</v>
      </c>
    </row>
    <row r="40" spans="1:6" x14ac:dyDescent="0.2">
      <c r="A40" s="15"/>
      <c r="B40" s="13" t="s">
        <v>40</v>
      </c>
      <c r="C40" s="16">
        <v>37.89</v>
      </c>
      <c r="D40" s="17"/>
      <c r="E40" s="18">
        <f t="shared" si="2"/>
        <v>0</v>
      </c>
      <c r="F40" s="15" t="s">
        <v>86</v>
      </c>
    </row>
    <row r="41" spans="1:6" x14ac:dyDescent="0.2">
      <c r="A41" s="15"/>
      <c r="B41" s="13"/>
      <c r="C41" s="15"/>
      <c r="D41" s="17"/>
      <c r="E41" s="15"/>
      <c r="F41" s="15"/>
    </row>
    <row r="42" spans="1:6" x14ac:dyDescent="0.2">
      <c r="A42" s="9" t="s">
        <v>74</v>
      </c>
      <c r="B42" s="21"/>
      <c r="C42" s="15"/>
      <c r="D42" s="17"/>
      <c r="E42" s="15"/>
      <c r="F42" s="15"/>
    </row>
    <row r="43" spans="1:6" x14ac:dyDescent="0.2">
      <c r="A43" s="15"/>
      <c r="B43" s="13" t="s">
        <v>41</v>
      </c>
      <c r="C43" s="16">
        <f>77.9*1.15</f>
        <v>89.584999999999994</v>
      </c>
      <c r="D43" s="17"/>
      <c r="E43" s="18">
        <f t="shared" ref="E43:E44" si="3">C43*D43</f>
        <v>0</v>
      </c>
      <c r="F43" s="15" t="s">
        <v>87</v>
      </c>
    </row>
    <row r="44" spans="1:6" x14ac:dyDescent="0.2">
      <c r="A44" s="15"/>
      <c r="B44" s="13" t="s">
        <v>42</v>
      </c>
      <c r="C44" s="16">
        <f>99.4*1.15</f>
        <v>114.31</v>
      </c>
      <c r="D44" s="17">
        <v>1</v>
      </c>
      <c r="E44" s="18">
        <f t="shared" si="3"/>
        <v>114.31</v>
      </c>
      <c r="F44" s="15" t="s">
        <v>88</v>
      </c>
    </row>
    <row r="45" spans="1:6" x14ac:dyDescent="0.2">
      <c r="A45" s="15"/>
      <c r="B45" s="15"/>
      <c r="C45" s="15"/>
      <c r="D45" s="17"/>
      <c r="E45" s="15"/>
      <c r="F45" s="15"/>
    </row>
    <row r="46" spans="1:6" x14ac:dyDescent="0.2">
      <c r="A46" s="20" t="s">
        <v>20</v>
      </c>
      <c r="B46" s="15"/>
      <c r="C46" s="16"/>
      <c r="D46" s="17"/>
      <c r="E46" s="16"/>
      <c r="F46" s="15"/>
    </row>
    <row r="47" spans="1:6" x14ac:dyDescent="0.2">
      <c r="A47" s="20"/>
      <c r="B47" s="13" t="s">
        <v>59</v>
      </c>
      <c r="C47" s="16">
        <v>250.27</v>
      </c>
      <c r="D47" s="17"/>
      <c r="E47" s="18">
        <f>C47*D47</f>
        <v>0</v>
      </c>
      <c r="F47" s="15" t="s">
        <v>92</v>
      </c>
    </row>
    <row r="48" spans="1:6" x14ac:dyDescent="0.2">
      <c r="A48" s="15"/>
      <c r="B48" s="15"/>
      <c r="C48" s="15"/>
      <c r="D48" s="17"/>
      <c r="E48" s="15"/>
      <c r="F48" s="15"/>
    </row>
    <row r="49" spans="1:6" x14ac:dyDescent="0.2">
      <c r="A49" s="20" t="s">
        <v>6</v>
      </c>
      <c r="B49" s="15"/>
      <c r="C49" s="16"/>
      <c r="D49" s="17"/>
      <c r="E49" s="16"/>
      <c r="F49" s="15"/>
    </row>
    <row r="50" spans="1:6" x14ac:dyDescent="0.2">
      <c r="A50" s="20"/>
      <c r="B50" s="13" t="s">
        <v>60</v>
      </c>
      <c r="C50" s="16">
        <v>1569.13</v>
      </c>
      <c r="D50" s="17"/>
      <c r="E50" s="18">
        <f>C50*D50</f>
        <v>0</v>
      </c>
      <c r="F50" s="15" t="s">
        <v>9</v>
      </c>
    </row>
    <row r="51" spans="1:6" x14ac:dyDescent="0.2">
      <c r="A51" s="15"/>
      <c r="B51" s="15"/>
      <c r="C51" s="15"/>
      <c r="D51" s="17"/>
      <c r="E51" s="15"/>
      <c r="F51" s="15"/>
    </row>
    <row r="52" spans="1:6" x14ac:dyDescent="0.2">
      <c r="A52" s="20" t="s">
        <v>7</v>
      </c>
      <c r="B52" s="15"/>
      <c r="C52" s="16"/>
      <c r="D52" s="17"/>
      <c r="E52" s="16"/>
      <c r="F52" s="15"/>
    </row>
    <row r="53" spans="1:6" x14ac:dyDescent="0.2">
      <c r="A53" s="15"/>
      <c r="B53" s="13" t="s">
        <v>61</v>
      </c>
      <c r="C53" s="24">
        <v>2702.98</v>
      </c>
      <c r="D53" s="17"/>
      <c r="E53" s="18">
        <f t="shared" ref="E53:E56" si="4">C53*D53</f>
        <v>0</v>
      </c>
      <c r="F53" s="15" t="s">
        <v>10</v>
      </c>
    </row>
    <row r="54" spans="1:6" x14ac:dyDescent="0.2">
      <c r="A54" s="15"/>
      <c r="B54" s="15" t="s">
        <v>62</v>
      </c>
      <c r="C54" s="24">
        <v>485.55</v>
      </c>
      <c r="D54" s="17"/>
      <c r="E54" s="18">
        <f t="shared" si="4"/>
        <v>0</v>
      </c>
      <c r="F54" s="13" t="s">
        <v>63</v>
      </c>
    </row>
    <row r="55" spans="1:6" x14ac:dyDescent="0.2">
      <c r="A55" s="15"/>
      <c r="B55" s="15" t="s">
        <v>64</v>
      </c>
      <c r="C55" s="24">
        <v>485.55</v>
      </c>
      <c r="D55" s="17"/>
      <c r="E55" s="18">
        <f t="shared" si="4"/>
        <v>0</v>
      </c>
      <c r="F55" s="13" t="s">
        <v>65</v>
      </c>
    </row>
    <row r="56" spans="1:6" x14ac:dyDescent="0.2">
      <c r="A56" s="15"/>
      <c r="B56" s="13" t="s">
        <v>66</v>
      </c>
      <c r="C56" s="24">
        <v>368</v>
      </c>
      <c r="D56" s="17"/>
      <c r="E56" s="18">
        <f t="shared" si="4"/>
        <v>0</v>
      </c>
      <c r="F56" s="15" t="s">
        <v>67</v>
      </c>
    </row>
    <row r="57" spans="1:6" x14ac:dyDescent="0.2">
      <c r="A57" s="15"/>
      <c r="B57" s="15"/>
      <c r="C57" s="15"/>
      <c r="D57" s="17"/>
      <c r="E57" s="15"/>
      <c r="F57" s="15"/>
    </row>
    <row r="58" spans="1:6" x14ac:dyDescent="0.2">
      <c r="A58" s="20" t="s">
        <v>21</v>
      </c>
      <c r="B58" s="15"/>
      <c r="C58" s="15"/>
      <c r="D58" s="17"/>
      <c r="E58" s="15"/>
      <c r="F58" s="15"/>
    </row>
    <row r="59" spans="1:6" x14ac:dyDescent="0.2">
      <c r="A59" s="15"/>
      <c r="B59" s="15" t="s">
        <v>13</v>
      </c>
      <c r="C59" s="16">
        <v>6</v>
      </c>
      <c r="D59" s="17"/>
      <c r="E59" s="18">
        <f>C59*D59</f>
        <v>0</v>
      </c>
      <c r="F59" s="15" t="s">
        <v>11</v>
      </c>
    </row>
    <row r="60" spans="1:6" x14ac:dyDescent="0.2">
      <c r="A60" s="15"/>
      <c r="B60" s="15" t="s">
        <v>12</v>
      </c>
      <c r="C60" s="16">
        <v>7</v>
      </c>
      <c r="D60" s="17"/>
      <c r="E60" s="18">
        <f>C60*D60</f>
        <v>0</v>
      </c>
      <c r="F60" s="15" t="s">
        <v>11</v>
      </c>
    </row>
    <row r="61" spans="1:6" x14ac:dyDescent="0.2">
      <c r="A61" s="15"/>
      <c r="B61" s="15" t="s">
        <v>14</v>
      </c>
      <c r="C61" s="16">
        <v>9</v>
      </c>
      <c r="D61" s="17"/>
      <c r="E61" s="18">
        <f>C61*D61</f>
        <v>0</v>
      </c>
      <c r="F61" s="15" t="s">
        <v>11</v>
      </c>
    </row>
    <row r="62" spans="1:6" x14ac:dyDescent="0.2">
      <c r="A62" s="15"/>
      <c r="B62" s="15" t="s">
        <v>15</v>
      </c>
      <c r="C62" s="16">
        <v>11</v>
      </c>
      <c r="D62" s="17"/>
      <c r="E62" s="18">
        <f>C62*D62</f>
        <v>0</v>
      </c>
      <c r="F62" s="15" t="s">
        <v>11</v>
      </c>
    </row>
    <row r="63" spans="1:6" x14ac:dyDescent="0.2">
      <c r="A63" s="15"/>
      <c r="B63" s="15" t="s">
        <v>16</v>
      </c>
      <c r="C63" s="16">
        <v>12</v>
      </c>
      <c r="D63" s="17"/>
      <c r="E63" s="18">
        <f>C63*D63</f>
        <v>0</v>
      </c>
      <c r="F63" s="15" t="s">
        <v>11</v>
      </c>
    </row>
    <row r="65" spans="2:5" x14ac:dyDescent="0.2">
      <c r="B65" s="26" t="s">
        <v>70</v>
      </c>
      <c r="C65" s="4"/>
      <c r="E65" s="4">
        <f>SUM(E5:E63)</f>
        <v>5312.4611678559295</v>
      </c>
    </row>
    <row r="66" spans="2:5" x14ac:dyDescent="0.2">
      <c r="B66" s="26" t="s">
        <v>71</v>
      </c>
      <c r="C66" s="28">
        <v>0</v>
      </c>
      <c r="E66" s="4">
        <f>E65*C66</f>
        <v>0</v>
      </c>
    </row>
    <row r="67" spans="2:5" ht="15" x14ac:dyDescent="0.25">
      <c r="B67" s="22" t="s">
        <v>46</v>
      </c>
      <c r="C67" s="28"/>
      <c r="E67" s="29">
        <f>E65-E66</f>
        <v>5312.4611678559295</v>
      </c>
    </row>
    <row r="68" spans="2:5" ht="15" x14ac:dyDescent="0.25">
      <c r="B68" s="22" t="s">
        <v>72</v>
      </c>
      <c r="C68" s="30">
        <v>16.076499999999999</v>
      </c>
      <c r="E68" s="29"/>
    </row>
    <row r="69" spans="2:5" ht="15" x14ac:dyDescent="0.25">
      <c r="B69" s="22" t="s">
        <v>18</v>
      </c>
      <c r="C69" s="4"/>
      <c r="E69" s="31">
        <f>E67/C68</f>
        <v>330.44886435828255</v>
      </c>
    </row>
  </sheetData>
  <hyperlinks>
    <hyperlink ref="B15" r:id="rId1"/>
    <hyperlink ref="F15" r:id="rId2"/>
    <hyperlink ref="B50" r:id="rId3"/>
    <hyperlink ref="B53" r:id="rId4"/>
    <hyperlink ref="F54" r:id="rId5"/>
    <hyperlink ref="F55" r:id="rId6"/>
    <hyperlink ref="B56" r:id="rId7"/>
    <hyperlink ref="B35" r:id="rId8"/>
    <hyperlink ref="B6" r:id="rId9"/>
    <hyperlink ref="B7" r:id="rId10"/>
    <hyperlink ref="B8" r:id="rId11"/>
    <hyperlink ref="B39" r:id="rId12"/>
    <hyperlink ref="B40" r:id="rId13"/>
    <hyperlink ref="B43" r:id="rId14"/>
    <hyperlink ref="B44" r:id="rId15"/>
    <hyperlink ref="F11" r:id="rId16"/>
    <hyperlink ref="F21" r:id="rId17" display="Stand Alone Application. Contains all the wiring relays and fuses. Engine connectors are not included. "/>
    <hyperlink ref="F22" r:id="rId18" display="Use with ECU Application. Contains all the wiring relays and fuses. Engine connectors are not included.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B33" r:id="rId28"/>
    <hyperlink ref="B21" r:id="rId29"/>
    <hyperlink ref="B22" r:id="rId30"/>
    <hyperlink ref="B25" r:id="rId31"/>
    <hyperlink ref="B26" r:id="rId32"/>
    <hyperlink ref="B28" r:id="rId33"/>
    <hyperlink ref="B31" r:id="rId34"/>
    <hyperlink ref="B32" r:id="rId35"/>
    <hyperlink ref="B27" r:id="rId36"/>
    <hyperlink ref="B29" r:id="rId37"/>
    <hyperlink ref="B30" r:id="rId38"/>
    <hyperlink ref="F18" r:id="rId39" display="This harness connects Orbit with ECU Comms Port (Included with Orbit)"/>
    <hyperlink ref="B9" r:id="rId40" display="Hyperspace TCU Ver 3.6.11"/>
    <hyperlink ref="B12" r:id="rId41" display="Android TCU Software Ver 3.6.1"/>
    <hyperlink ref="F9" r:id="rId42"/>
    <hyperlink ref="F12" r:id="rId43"/>
    <hyperlink ref="B47" r:id="rId44" display="Electronic Unit "/>
    <hyperlink ref="B16" r:id="rId45"/>
    <hyperlink ref="B17" r:id="rId46"/>
  </hyperlinks>
  <pageMargins left="0.19685039370078741" right="0.19685039370078741" top="0.19685039370078741" bottom="0.19685039370078741" header="0.31496062992125984" footer="0.31496062992125984"/>
  <pageSetup orientation="landscape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Merc2 TCU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2022-07-21T11:58:51Z</cp:lastPrinted>
  <dcterms:created xsi:type="dcterms:W3CDTF">2020-10-20T13:55:54Z</dcterms:created>
  <dcterms:modified xsi:type="dcterms:W3CDTF">2022-07-27T15:06:54Z</dcterms:modified>
</cp:coreProperties>
</file>