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Mercury2\Drawings\TCU Drawings\Aisin A343E 4Speed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5" i="1"/>
  <c r="G34" i="1"/>
  <c r="G33" i="1"/>
  <c r="G32" i="1"/>
  <c r="G9" i="1"/>
  <c r="E32" i="1"/>
  <c r="E33" i="1" s="1"/>
  <c r="E34" i="1" s="1"/>
  <c r="E35" i="1" s="1"/>
  <c r="D32" i="1"/>
  <c r="V32" i="1" s="1"/>
  <c r="C32" i="1"/>
  <c r="C33" i="1" s="1"/>
  <c r="B32" i="1"/>
  <c r="B33" i="1" s="1"/>
  <c r="B34" i="1" s="1"/>
  <c r="B35" i="1" s="1"/>
  <c r="J3" i="3" s="1"/>
  <c r="C10" i="1"/>
  <c r="D33" i="1" l="1"/>
  <c r="D34" i="1" s="1"/>
  <c r="D35" i="1" s="1"/>
  <c r="C34" i="1"/>
  <c r="R33" i="1"/>
  <c r="L34" i="1"/>
  <c r="E3" i="3" s="1"/>
  <c r="I3" i="3"/>
  <c r="L35" i="1"/>
  <c r="F3" i="3" s="1"/>
  <c r="G3" i="3"/>
  <c r="R32" i="1"/>
  <c r="T32" i="1" s="1"/>
  <c r="L33" i="1"/>
  <c r="D3" i="3" s="1"/>
  <c r="H3" i="3"/>
  <c r="C11" i="1"/>
  <c r="C12" i="1" s="1"/>
  <c r="F32" i="1" s="1"/>
  <c r="V34" i="1" l="1"/>
  <c r="V33" i="1"/>
  <c r="T33" i="1"/>
  <c r="H32" i="1"/>
  <c r="I33" i="1" s="1"/>
  <c r="C35" i="1"/>
  <c r="R34" i="1"/>
  <c r="F33" i="1"/>
  <c r="F34" i="1" s="1"/>
  <c r="F35" i="1" s="1"/>
  <c r="T34" i="1" l="1"/>
  <c r="H35" i="1"/>
  <c r="J35" i="1" s="1"/>
  <c r="H33" i="1"/>
  <c r="J33" i="1" s="1"/>
  <c r="J32" i="1" s="1"/>
  <c r="H34" i="1"/>
  <c r="J34" i="1" s="1"/>
  <c r="I35" i="1" l="1"/>
  <c r="P35" i="1" s="1"/>
  <c r="I34" i="1"/>
  <c r="P34" i="1" s="1"/>
  <c r="P33" i="1"/>
  <c r="G11" i="3" l="1"/>
  <c r="G19" i="3"/>
  <c r="N35" i="1"/>
  <c r="F11" i="3" s="1"/>
  <c r="F19" i="3"/>
  <c r="N34" i="1"/>
  <c r="E11" i="3" s="1"/>
  <c r="E19" i="3"/>
  <c r="H11" i="3"/>
  <c r="H19" i="3"/>
  <c r="J11" i="3"/>
  <c r="J19" i="3"/>
  <c r="N33" i="1"/>
  <c r="D11" i="3" s="1"/>
  <c r="D19" i="3"/>
  <c r="I11" i="3"/>
  <c r="I19" i="3"/>
</calcChain>
</file>

<file path=xl/sharedStrings.xml><?xml version="1.0" encoding="utf-8"?>
<sst xmlns="http://schemas.openxmlformats.org/spreadsheetml/2006/main" count="100" uniqueCount="58">
  <si>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</si>
  <si>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</si>
  <si>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</si>
  <si>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</si>
  <si>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</si>
  <si>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</si>
  <si>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</si>
  <si>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</si>
  <si>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</si>
  <si>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</si>
  <si>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</si>
  <si>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</si>
  <si>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</si>
  <si>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</si>
  <si>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</si>
  <si>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</si>
  <si>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</si>
  <si>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</si>
  <si>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</si>
  <si>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</si>
  <si>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</si>
  <si>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</si>
  <si>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</si>
  <si>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</si>
  <si>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</si>
  <si>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</si>
  <si>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</si>
  <si>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</si>
  <si>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</si>
  <si>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</si>
  <si>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</si>
  <si>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</si>
  <si>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</si>
  <si>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</si>
  <si>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</si>
  <si>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</si>
  <si>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</si>
  <si>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</si>
  <si>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</si>
  <si>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</si>
  <si>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</si>
  <si>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</si>
  <si>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</si>
  <si>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</si>
  <si>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</si>
  <si>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</si>
  <si>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</si>
  <si>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</si>
  <si>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</si>
  <si>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</si>
  <si>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</si>
  <si>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</si>
  <si>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</si>
  <si>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</si>
  <si>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</si>
  <si>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</si>
  <si>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Aisin A343E 4 Speed Transmission</t>
  </si>
  <si>
    <t>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</si>
</sst>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R35" sqref="R35:W35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56</v>
      </c>
    </row>
    <row r="3" spans="1:14" x14ac:dyDescent="0.2">
      <c r="A3" s="3" t="s">
        <v>29</v>
      </c>
    </row>
    <row r="4" spans="1:14" x14ac:dyDescent="0.2">
      <c r="A4" s="9" t="s">
        <v>55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265</v>
      </c>
      <c r="C8">
        <f>B8*B9/100*2</f>
        <v>344.5</v>
      </c>
      <c r="D8" s="12" t="s">
        <v>47</v>
      </c>
      <c r="E8" s="12"/>
      <c r="F8" s="6" t="s">
        <v>20</v>
      </c>
      <c r="G8" s="10">
        <v>35</v>
      </c>
      <c r="H8" s="16" t="s">
        <v>48</v>
      </c>
      <c r="I8" s="6" t="s">
        <v>31</v>
      </c>
      <c r="J8" s="10">
        <v>12</v>
      </c>
      <c r="K8" s="16" t="s">
        <v>48</v>
      </c>
      <c r="L8" t="s">
        <v>49</v>
      </c>
      <c r="M8" s="3">
        <v>16</v>
      </c>
      <c r="N8" s="16" t="s">
        <v>48</v>
      </c>
    </row>
    <row r="9" spans="1:14" x14ac:dyDescent="0.2">
      <c r="A9" t="s">
        <v>2</v>
      </c>
      <c r="B9" s="3">
        <v>65</v>
      </c>
      <c r="D9" s="12"/>
      <c r="E9" s="12"/>
      <c r="F9" t="s">
        <v>5</v>
      </c>
      <c r="G9">
        <f>G8*25.4*PI()/1000</f>
        <v>2.792875869041326</v>
      </c>
      <c r="H9" s="12" t="s">
        <v>6</v>
      </c>
    </row>
    <row r="10" spans="1:14" x14ac:dyDescent="0.2">
      <c r="A10" t="s">
        <v>3</v>
      </c>
      <c r="B10" s="3">
        <v>17</v>
      </c>
      <c r="C10">
        <f>B10*25.4</f>
        <v>431.79999999999995</v>
      </c>
      <c r="D10" s="12" t="s">
        <v>47</v>
      </c>
      <c r="E10" s="12"/>
      <c r="F10" t="s">
        <v>1</v>
      </c>
      <c r="G10">
        <f>J8*25.4</f>
        <v>304.79999999999995</v>
      </c>
      <c r="H10" s="12" t="s">
        <v>47</v>
      </c>
    </row>
    <row r="11" spans="1:14" x14ac:dyDescent="0.2">
      <c r="B11" t="s">
        <v>4</v>
      </c>
      <c r="C11">
        <f>SUM(C8:C10)</f>
        <v>776.3</v>
      </c>
      <c r="D11" s="12" t="s">
        <v>47</v>
      </c>
      <c r="E11" s="12"/>
      <c r="F11" t="s">
        <v>2</v>
      </c>
      <c r="G11">
        <f>(G8-M8)/2/J8*100</f>
        <v>79.166666666666657</v>
      </c>
      <c r="H11" s="12" t="s">
        <v>47</v>
      </c>
    </row>
    <row r="12" spans="1:14" x14ac:dyDescent="0.2">
      <c r="B12" t="s">
        <v>5</v>
      </c>
      <c r="C12">
        <f>C11*PI()/1000</f>
        <v>2.438818376981756</v>
      </c>
      <c r="D12" s="12" t="s">
        <v>6</v>
      </c>
      <c r="E12" s="12"/>
    </row>
    <row r="15" spans="1:14" x14ac:dyDescent="0.2">
      <c r="A15" t="s">
        <v>13</v>
      </c>
      <c r="B15" s="3">
        <v>4.875</v>
      </c>
      <c r="H15" s="17" t="s">
        <v>30</v>
      </c>
    </row>
    <row r="16" spans="1:14" x14ac:dyDescent="0.2">
      <c r="A16" t="s">
        <v>18</v>
      </c>
      <c r="B16" s="3">
        <v>700</v>
      </c>
      <c r="H16" s="17" t="s">
        <v>32</v>
      </c>
    </row>
    <row r="17" spans="1:23" x14ac:dyDescent="0.2">
      <c r="A17" t="s">
        <v>9</v>
      </c>
      <c r="B17" s="3">
        <v>4200</v>
      </c>
      <c r="H17" s="17" t="s">
        <v>33</v>
      </c>
    </row>
    <row r="18" spans="1:23" x14ac:dyDescent="0.2">
      <c r="A18" t="s">
        <v>17</v>
      </c>
      <c r="B18" s="3">
        <v>1500</v>
      </c>
      <c r="H18" s="17" t="s">
        <v>34</v>
      </c>
    </row>
    <row r="19" spans="1:23" x14ac:dyDescent="0.2">
      <c r="A19" t="s">
        <v>12</v>
      </c>
      <c r="H19" s="17" t="s">
        <v>35</v>
      </c>
    </row>
    <row r="20" spans="1:23" x14ac:dyDescent="0.2">
      <c r="A20">
        <v>1</v>
      </c>
      <c r="B20" s="2">
        <v>2.8039999999999998</v>
      </c>
      <c r="H20" s="17" t="s">
        <v>36</v>
      </c>
    </row>
    <row r="21" spans="1:23" x14ac:dyDescent="0.2">
      <c r="A21">
        <v>2</v>
      </c>
      <c r="B21" s="2">
        <v>1.53</v>
      </c>
      <c r="H21" s="17" t="s">
        <v>37</v>
      </c>
    </row>
    <row r="22" spans="1:23" x14ac:dyDescent="0.2">
      <c r="A22">
        <v>3</v>
      </c>
      <c r="B22" s="2">
        <v>1</v>
      </c>
      <c r="H22" s="17" t="s">
        <v>38</v>
      </c>
    </row>
    <row r="23" spans="1:23" x14ac:dyDescent="0.2">
      <c r="A23">
        <v>4</v>
      </c>
      <c r="B23" s="2">
        <v>0.75</v>
      </c>
      <c r="H23" s="17" t="s">
        <v>42</v>
      </c>
    </row>
    <row r="24" spans="1:23" x14ac:dyDescent="0.2">
      <c r="A24" s="6" t="s">
        <v>8</v>
      </c>
      <c r="B24" s="2">
        <v>2.39</v>
      </c>
      <c r="H24" s="17" t="s">
        <v>40</v>
      </c>
    </row>
    <row r="25" spans="1:23" x14ac:dyDescent="0.2">
      <c r="A25" t="s">
        <v>57</v>
      </c>
      <c r="B25" s="2"/>
      <c r="H25" s="17" t="s">
        <v>39</v>
      </c>
    </row>
    <row r="26" spans="1:23" x14ac:dyDescent="0.2">
      <c r="B26" s="2"/>
    </row>
    <row r="27" spans="1:23" x14ac:dyDescent="0.2">
      <c r="B27" s="2"/>
    </row>
    <row r="28" spans="1:23" x14ac:dyDescent="0.2">
      <c r="A28" s="6"/>
      <c r="B28" s="2"/>
    </row>
    <row r="30" spans="1:23" x14ac:dyDescent="0.2">
      <c r="A30" t="s">
        <v>7</v>
      </c>
    </row>
    <row r="31" spans="1:23" s="11" customFormat="1" ht="30" x14ac:dyDescent="0.2">
      <c r="A31" s="11" t="s">
        <v>41</v>
      </c>
      <c r="B31" s="11" t="s">
        <v>11</v>
      </c>
      <c r="C31" s="11" t="s">
        <v>10</v>
      </c>
      <c r="D31" s="11" t="s">
        <v>9</v>
      </c>
      <c r="E31" s="11" t="s">
        <v>13</v>
      </c>
      <c r="F31" s="11" t="s">
        <v>5</v>
      </c>
      <c r="G31" s="11" t="s">
        <v>12</v>
      </c>
      <c r="H31" s="11" t="s">
        <v>16</v>
      </c>
      <c r="I31" s="11" t="s">
        <v>14</v>
      </c>
      <c r="J31" s="11" t="s">
        <v>15</v>
      </c>
      <c r="K31" s="11" t="s">
        <v>22</v>
      </c>
      <c r="L31" s="11" t="s">
        <v>23</v>
      </c>
      <c r="M31" s="11" t="s">
        <v>23</v>
      </c>
      <c r="N31" s="11" t="s">
        <v>24</v>
      </c>
      <c r="O31" s="11" t="s">
        <v>24</v>
      </c>
      <c r="P31" s="11" t="s">
        <v>25</v>
      </c>
      <c r="Q31" s="11" t="s">
        <v>25</v>
      </c>
      <c r="R31" s="11" t="s">
        <v>26</v>
      </c>
      <c r="S31" s="11" t="s">
        <v>26</v>
      </c>
      <c r="T31" s="11" t="s">
        <v>27</v>
      </c>
      <c r="U31" s="11" t="s">
        <v>27</v>
      </c>
      <c r="V31" s="11" t="s">
        <v>28</v>
      </c>
      <c r="W31" s="11" t="s">
        <v>28</v>
      </c>
    </row>
    <row r="32" spans="1:23" x14ac:dyDescent="0.2">
      <c r="A32">
        <v>1</v>
      </c>
      <c r="B32">
        <f>B16</f>
        <v>700</v>
      </c>
      <c r="C32">
        <f>B18</f>
        <v>1500</v>
      </c>
      <c r="D32">
        <f>B17</f>
        <v>4200</v>
      </c>
      <c r="E32">
        <f>B15</f>
        <v>4.875</v>
      </c>
      <c r="F32">
        <f>C12</f>
        <v>2.438818376981756</v>
      </c>
      <c r="G32" s="2">
        <f t="shared" ref="G32:G35" si="0">B20</f>
        <v>2.8039999999999998</v>
      </c>
      <c r="H32" s="1">
        <f>D32*60/G32/E32*F32/1000</f>
        <v>44.960110538015471</v>
      </c>
      <c r="I32" s="1"/>
      <c r="J32" s="8">
        <f>J33+3</f>
        <v>20.656603634257056</v>
      </c>
      <c r="K32" s="7">
        <v>0</v>
      </c>
      <c r="L32" s="8"/>
      <c r="M32" s="8"/>
      <c r="N32" s="8"/>
      <c r="O32" s="8"/>
      <c r="P32" s="8"/>
      <c r="Q32" s="8"/>
      <c r="R32" s="8">
        <f>C32+A32*100</f>
        <v>1600</v>
      </c>
      <c r="S32" s="8">
        <v>0</v>
      </c>
      <c r="T32" s="8">
        <f>(V32+R32)/2</f>
        <v>2400</v>
      </c>
      <c r="U32" s="8">
        <v>40</v>
      </c>
      <c r="V32" s="8">
        <f>D32-1000</f>
        <v>3200</v>
      </c>
      <c r="W32" s="8">
        <v>90</v>
      </c>
    </row>
    <row r="33" spans="1:23" x14ac:dyDescent="0.2">
      <c r="A33">
        <v>2</v>
      </c>
      <c r="B33">
        <f>B32</f>
        <v>700</v>
      </c>
      <c r="C33">
        <f>C32</f>
        <v>1500</v>
      </c>
      <c r="D33">
        <f>D32</f>
        <v>4200</v>
      </c>
      <c r="E33">
        <f>E32</f>
        <v>4.875</v>
      </c>
      <c r="F33">
        <f>F32</f>
        <v>2.438818376981756</v>
      </c>
      <c r="G33" s="2">
        <f t="shared" si="0"/>
        <v>1.53</v>
      </c>
      <c r="H33" s="1">
        <f t="shared" ref="H33:H35" si="1">D33*60/G33/E33*F33/1000</f>
        <v>82.397483626532932</v>
      </c>
      <c r="I33" s="8">
        <f>H32*0.66</f>
        <v>29.673672955090211</v>
      </c>
      <c r="J33" s="8">
        <f>(B33+200)/D33*H33</f>
        <v>17.656603634257056</v>
      </c>
      <c r="K33" s="7">
        <v>0</v>
      </c>
      <c r="L33" s="8">
        <f>IF(K33,B33+200,B33-200)</f>
        <v>500</v>
      </c>
      <c r="M33" s="8">
        <v>0</v>
      </c>
      <c r="N33" s="8">
        <f>(P33+L33)/2</f>
        <v>1006.2696148359486</v>
      </c>
      <c r="O33" s="8">
        <v>40</v>
      </c>
      <c r="P33" s="8">
        <f t="shared" ref="P33:P35" si="2">I33/H33*D33</f>
        <v>1512.5392296718971</v>
      </c>
      <c r="Q33" s="8">
        <v>90</v>
      </c>
      <c r="R33" s="8">
        <f t="shared" ref="R33:R35" si="3">C33+A33*100</f>
        <v>1700</v>
      </c>
      <c r="S33" s="8">
        <v>0</v>
      </c>
      <c r="T33" s="8">
        <f>(V33+R33)/2</f>
        <v>2700</v>
      </c>
      <c r="U33" s="8">
        <v>40</v>
      </c>
      <c r="V33" s="8">
        <f t="shared" ref="V33:V35" si="4">D33-500</f>
        <v>3700</v>
      </c>
      <c r="W33" s="8">
        <v>90</v>
      </c>
    </row>
    <row r="34" spans="1:23" x14ac:dyDescent="0.2">
      <c r="A34">
        <v>3</v>
      </c>
      <c r="B34">
        <f t="shared" ref="B34:B35" si="5">B33</f>
        <v>700</v>
      </c>
      <c r="C34">
        <f t="shared" ref="C34:C35" si="6">C33</f>
        <v>1500</v>
      </c>
      <c r="D34">
        <f t="shared" ref="D34:D35" si="7">D33</f>
        <v>4200</v>
      </c>
      <c r="E34">
        <f t="shared" ref="E34:E35" si="8">E33</f>
        <v>4.875</v>
      </c>
      <c r="F34">
        <f t="shared" ref="F34:F35" si="9">F33</f>
        <v>2.438818376981756</v>
      </c>
      <c r="G34" s="2">
        <f t="shared" si="0"/>
        <v>1</v>
      </c>
      <c r="H34" s="1">
        <f t="shared" si="1"/>
        <v>126.06814994859539</v>
      </c>
      <c r="I34" s="8">
        <f t="shared" ref="I34:I35" si="10">H33*0.66</f>
        <v>54.38233919351174</v>
      </c>
      <c r="J34" s="8">
        <f t="shared" ref="J34:J35" si="11">(B34+200)/D34*H34</f>
        <v>27.014603560413295</v>
      </c>
      <c r="K34" s="7">
        <v>1</v>
      </c>
      <c r="L34" s="8">
        <f t="shared" ref="L34:L35" si="12">IF(K34,B34+200,B34-200)</f>
        <v>900</v>
      </c>
      <c r="M34" s="8">
        <v>0</v>
      </c>
      <c r="N34" s="8">
        <f t="shared" ref="N34:N35" si="13">(P34+L34)/2</f>
        <v>1355.8823529411766</v>
      </c>
      <c r="O34" s="8">
        <v>40</v>
      </c>
      <c r="P34" s="8">
        <f t="shared" si="2"/>
        <v>1811.7647058823529</v>
      </c>
      <c r="Q34" s="8">
        <v>90</v>
      </c>
      <c r="R34" s="8">
        <f t="shared" si="3"/>
        <v>1800</v>
      </c>
      <c r="S34" s="8">
        <v>0</v>
      </c>
      <c r="T34" s="8">
        <f t="shared" ref="T34:T35" si="14">(V34+R34)/2</f>
        <v>2750</v>
      </c>
      <c r="U34" s="8">
        <v>40</v>
      </c>
      <c r="V34" s="8">
        <f t="shared" si="4"/>
        <v>3700</v>
      </c>
      <c r="W34" s="8">
        <v>90</v>
      </c>
    </row>
    <row r="35" spans="1:23" x14ac:dyDescent="0.2">
      <c r="A35">
        <v>4</v>
      </c>
      <c r="B35">
        <f t="shared" si="5"/>
        <v>700</v>
      </c>
      <c r="C35">
        <f t="shared" si="6"/>
        <v>1500</v>
      </c>
      <c r="D35">
        <f t="shared" si="7"/>
        <v>4200</v>
      </c>
      <c r="E35">
        <f t="shared" si="8"/>
        <v>4.875</v>
      </c>
      <c r="F35">
        <f t="shared" si="9"/>
        <v>2.438818376981756</v>
      </c>
      <c r="G35" s="2">
        <f t="shared" si="0"/>
        <v>0.75</v>
      </c>
      <c r="H35" s="1">
        <f t="shared" si="1"/>
        <v>168.09086659812718</v>
      </c>
      <c r="I35" s="8">
        <f t="shared" si="10"/>
        <v>83.204978966072957</v>
      </c>
      <c r="J35" s="8">
        <f t="shared" si="11"/>
        <v>36.019471413884396</v>
      </c>
      <c r="K35" s="7">
        <v>1</v>
      </c>
      <c r="L35" s="8">
        <f t="shared" si="12"/>
        <v>900</v>
      </c>
      <c r="M35" s="8">
        <v>0</v>
      </c>
      <c r="N35" s="8">
        <f t="shared" si="13"/>
        <v>1489.5</v>
      </c>
      <c r="O35" s="8">
        <v>40</v>
      </c>
      <c r="P35" s="8">
        <f t="shared" si="2"/>
        <v>2079</v>
      </c>
      <c r="Q35" s="8">
        <v>90</v>
      </c>
      <c r="R35" s="8"/>
      <c r="S35" s="8"/>
      <c r="T35" s="8"/>
      <c r="U35" s="8"/>
      <c r="V35" s="8"/>
      <c r="W35" s="8"/>
    </row>
    <row r="36" spans="1:23" s="12" customFormat="1" x14ac:dyDescent="0.2">
      <c r="B36" s="13" t="s">
        <v>43</v>
      </c>
      <c r="C36" s="13" t="s">
        <v>43</v>
      </c>
      <c r="D36" s="13" t="s">
        <v>43</v>
      </c>
      <c r="F36" s="13" t="s">
        <v>45</v>
      </c>
      <c r="H36" s="13" t="s">
        <v>46</v>
      </c>
      <c r="I36" s="13" t="s">
        <v>46</v>
      </c>
      <c r="J36" s="13" t="s">
        <v>46</v>
      </c>
      <c r="L36" s="13" t="s">
        <v>43</v>
      </c>
      <c r="M36" s="13" t="s">
        <v>44</v>
      </c>
      <c r="N36" s="13" t="s">
        <v>43</v>
      </c>
      <c r="O36" s="13" t="s">
        <v>44</v>
      </c>
      <c r="P36" s="13" t="s">
        <v>43</v>
      </c>
      <c r="Q36" s="13" t="s">
        <v>44</v>
      </c>
      <c r="R36" s="13" t="s">
        <v>43</v>
      </c>
      <c r="S36" s="13" t="s">
        <v>44</v>
      </c>
      <c r="T36" s="13" t="s">
        <v>43</v>
      </c>
      <c r="U36" s="13" t="s">
        <v>44</v>
      </c>
      <c r="V36" s="13" t="s">
        <v>43</v>
      </c>
      <c r="W36" s="13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50</v>
      </c>
      <c r="B3" t="s">
        <v>53</v>
      </c>
      <c r="C3" s="1">
        <f>Calculater!L32</f>
        <v>0</v>
      </c>
      <c r="D3" s="1">
        <f>Calculater!L33</f>
        <v>500</v>
      </c>
      <c r="E3" s="1">
        <f>Calculater!L34</f>
        <v>900</v>
      </c>
      <c r="F3" s="1">
        <f>Calculater!L35</f>
        <v>900</v>
      </c>
      <c r="G3" s="1" t="e">
        <f>Calculater!#REF!</f>
        <v>#REF!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54</v>
      </c>
      <c r="C4" s="1">
        <f>Calculater!M32</f>
        <v>0</v>
      </c>
      <c r="D4" s="1">
        <f>Calculater!M33</f>
        <v>0</v>
      </c>
      <c r="E4" s="1">
        <f>Calculater!M34</f>
        <v>0</v>
      </c>
      <c r="F4" s="1">
        <f>Calculater!M35</f>
        <v>0</v>
      </c>
      <c r="G4" s="1" t="e">
        <f>Calculater!#REF!</f>
        <v>#REF!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41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51</v>
      </c>
      <c r="B11" t="s">
        <v>53</v>
      </c>
      <c r="C11" s="1">
        <f>Calculater!N32</f>
        <v>0</v>
      </c>
      <c r="D11" s="1">
        <f>Calculater!N33</f>
        <v>1006.2696148359486</v>
      </c>
      <c r="E11" s="1">
        <f>Calculater!N34</f>
        <v>1355.8823529411766</v>
      </c>
      <c r="F11" s="1">
        <f>Calculater!N35</f>
        <v>1489.5</v>
      </c>
      <c r="G11" s="1" t="e">
        <f>Calculater!#REF!</f>
        <v>#REF!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54</v>
      </c>
      <c r="C12" s="1">
        <f>Calculater!O32</f>
        <v>0</v>
      </c>
      <c r="D12" s="1">
        <f>Calculater!O33</f>
        <v>40</v>
      </c>
      <c r="E12" s="1">
        <f>Calculater!O34</f>
        <v>40</v>
      </c>
      <c r="F12" s="1">
        <f>Calculater!O35</f>
        <v>40</v>
      </c>
      <c r="G12" s="1" t="e">
        <f>Calculater!#REF!</f>
        <v>#REF!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41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52</v>
      </c>
      <c r="B19" t="s">
        <v>53</v>
      </c>
      <c r="C19" s="1">
        <f>Calculater!P32</f>
        <v>0</v>
      </c>
      <c r="D19" s="1">
        <f>Calculater!P33</f>
        <v>1512.5392296718971</v>
      </c>
      <c r="E19" s="1">
        <f>Calculater!P34</f>
        <v>1811.7647058823529</v>
      </c>
      <c r="F19" s="1">
        <f>Calculater!P35</f>
        <v>2079</v>
      </c>
      <c r="G19" s="1" t="e">
        <f>Calculater!#REF!</f>
        <v>#REF!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54</v>
      </c>
      <c r="C20" s="1">
        <f>Calculater!Q32</f>
        <v>0</v>
      </c>
      <c r="D20" s="1">
        <f>Calculater!Q33</f>
        <v>90</v>
      </c>
      <c r="E20" s="1">
        <f>Calculater!Q34</f>
        <v>90</v>
      </c>
      <c r="F20" s="1">
        <f>Calculater!Q35</f>
        <v>90</v>
      </c>
      <c r="G20" s="1" t="e">
        <f>Calculater!#REF!</f>
        <v>#REF!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2019-08-22T07:03:26Z</dcterms:modified>
</cp:coreProperties>
</file>